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1\június_10\05\"/>
    </mc:Choice>
  </mc:AlternateContent>
  <bookViews>
    <workbookView xWindow="0" yWindow="0" windowWidth="20490" windowHeight="7620" tabRatio="331"/>
  </bookViews>
  <sheets>
    <sheet name="4.1_forrasosszesito" sheetId="1" r:id="rId1"/>
  </sheets>
  <definedNames>
    <definedName name="_xlnm.Print_Titles" localSheetId="0">'4.1_forrasosszesito'!$9:$9</definedName>
    <definedName name="_xlnm.Print_Area" localSheetId="0">'4.1_forrasosszesito'!$A$6:$M$35</definedName>
  </definedNames>
  <calcPr calcId="162913"/>
</workbook>
</file>

<file path=xl/calcChain.xml><?xml version="1.0" encoding="utf-8"?>
<calcChain xmlns="http://schemas.openxmlformats.org/spreadsheetml/2006/main">
  <c r="I21" i="1" l="1"/>
  <c r="K28" i="1"/>
  <c r="L28" i="1"/>
  <c r="J28" i="1"/>
  <c r="I28" i="1"/>
  <c r="I33" i="1"/>
  <c r="G41" i="1"/>
  <c r="G37" i="1"/>
  <c r="D35" i="1"/>
  <c r="G33" i="1"/>
  <c r="D30" i="1" s="1"/>
  <c r="G28" i="1"/>
  <c r="D25" i="1" s="1"/>
  <c r="D23" i="1"/>
  <c r="G21" i="1"/>
  <c r="D15" i="1" s="1"/>
  <c r="H20" i="1" s="1"/>
  <c r="G13" i="1"/>
  <c r="D10" i="1" s="1"/>
  <c r="G46" i="1" l="1"/>
  <c r="D37" i="1" s="1"/>
  <c r="B10" i="1"/>
  <c r="M45" i="1"/>
  <c r="M43" i="1"/>
  <c r="M42" i="1"/>
  <c r="L41" i="1"/>
  <c r="K41" i="1"/>
  <c r="J41" i="1"/>
  <c r="I41" i="1"/>
  <c r="M40" i="1"/>
  <c r="M39" i="1"/>
  <c r="M38" i="1"/>
  <c r="L37" i="1"/>
  <c r="K37" i="1"/>
  <c r="J37" i="1"/>
  <c r="I37" i="1"/>
  <c r="J46" i="1" l="1"/>
  <c r="K46" i="1"/>
  <c r="L46" i="1"/>
  <c r="I46" i="1"/>
  <c r="H37" i="1"/>
  <c r="M37" i="1"/>
  <c r="M41" i="1"/>
  <c r="M31" i="1"/>
  <c r="M46" i="1" l="1"/>
  <c r="H45" i="1"/>
  <c r="H41" i="1"/>
  <c r="M19" i="1" l="1"/>
  <c r="M20" i="1"/>
  <c r="J21" i="1"/>
  <c r="M16" i="1"/>
  <c r="M17" i="1"/>
  <c r="M18" i="1"/>
  <c r="L33" i="1"/>
  <c r="L13" i="1"/>
  <c r="K21" i="1"/>
  <c r="L21" i="1"/>
  <c r="M32" i="1" l="1"/>
  <c r="M11" i="1"/>
  <c r="M12" i="1"/>
  <c r="M35" i="1"/>
  <c r="J33" i="1"/>
  <c r="K33" i="1"/>
  <c r="M30" i="1"/>
  <c r="M27" i="1"/>
  <c r="M25" i="1"/>
  <c r="M23" i="1"/>
  <c r="B24" i="1"/>
  <c r="M15" i="1"/>
  <c r="J13" i="1"/>
  <c r="K13" i="1"/>
  <c r="I13" i="1"/>
  <c r="M10" i="1"/>
  <c r="M28" i="1" l="1"/>
  <c r="E37" i="1"/>
  <c r="H27" i="1"/>
  <c r="H10" i="1"/>
  <c r="H11" i="1"/>
  <c r="H12" i="1"/>
  <c r="M33" i="1"/>
  <c r="H19" i="1"/>
  <c r="H15" i="1"/>
  <c r="H25" i="1"/>
  <c r="M13" i="1"/>
  <c r="M21" i="1"/>
  <c r="B29" i="1" l="1"/>
  <c r="E10" i="1"/>
  <c r="H30" i="1"/>
  <c r="H32" i="1"/>
  <c r="H31" i="1"/>
  <c r="E25" i="1"/>
  <c r="H23" i="1"/>
  <c r="E15" i="1"/>
  <c r="E23" i="1"/>
  <c r="E35" i="1" l="1"/>
  <c r="H35" i="1"/>
  <c r="E30" i="1"/>
</calcChain>
</file>

<file path=xl/comments1.xml><?xml version="1.0" encoding="utf-8"?>
<comments xmlns="http://schemas.openxmlformats.org/spreadsheetml/2006/main">
  <authors>
    <author>Farkas Zsuzsanna</author>
  </authors>
  <commentList>
    <comment ref="G11" authorId="0" shapeId="0">
      <text>
        <r>
          <rPr>
            <b/>
            <sz val="9"/>
            <color indexed="81"/>
            <rFont val="Tahoma"/>
            <family val="2"/>
            <charset val="238"/>
          </rPr>
          <t>Farkas Zsuzsanna:</t>
        </r>
        <r>
          <rPr>
            <sz val="9"/>
            <color indexed="81"/>
            <rFont val="Tahoma"/>
            <family val="2"/>
            <charset val="238"/>
          </rPr>
          <t xml:space="preserve">
A 3. tizedesjegybeli eltérés okán, javasoljuk, hogy a 1.1.2-es konstrukción szereplő forrásból a 154 000 Ft kerüljön törlésre, így a megyei keret forintra pontosan megegyezik.</t>
        </r>
      </text>
    </comment>
  </commentList>
</comments>
</file>

<file path=xl/sharedStrings.xml><?xml version="1.0" encoding="utf-8"?>
<sst xmlns="http://schemas.openxmlformats.org/spreadsheetml/2006/main" count="92" uniqueCount="61">
  <si>
    <t>Prioritás</t>
  </si>
  <si>
    <t>Priortiás keretösszege (MrdFt)</t>
  </si>
  <si>
    <t>Intézkedés (VMOP 2.0 alapján)</t>
  </si>
  <si>
    <t>Intézkedés forráskerete (MrdFt)</t>
  </si>
  <si>
    <t>Intézkedés aránya prioritáson belül (%)</t>
  </si>
  <si>
    <t>Forrásfelhasználási módok  keretösszege összesen  (MrdFt)</t>
  </si>
  <si>
    <t xml:space="preserve">1. PRIORITÁS: VERSENYKÉPES MEGYE </t>
  </si>
  <si>
    <t>1.1 Helyi gazdaságfejlesztés</t>
  </si>
  <si>
    <t>1.1.3 Helyi és térségi turizmusfejlesztés</t>
  </si>
  <si>
    <t>Összesen</t>
  </si>
  <si>
    <t>1.2 Településfejlesztés, települési szolgáltatások</t>
  </si>
  <si>
    <t>1.2.1 Élhető települések</t>
  </si>
  <si>
    <t>Összesen:</t>
  </si>
  <si>
    <t xml:space="preserve">2. PRIORITÁS: KLÍMABARÁT MEGYE </t>
  </si>
  <si>
    <t>2.1 Klímabarát megye</t>
  </si>
  <si>
    <t>3.1 Megyei és térségi fejlesztések (ESZA+ elemei)</t>
  </si>
  <si>
    <t>3. 2 Fenntartható városfejlesztés (ESZA+ elemei)</t>
  </si>
  <si>
    <t>Csapadékvíz</t>
  </si>
  <si>
    <t>Kerékpárút</t>
  </si>
  <si>
    <t>Köznevelés</t>
  </si>
  <si>
    <t>Egészégügyi alap-és szakrendelés</t>
  </si>
  <si>
    <t>Szociális alapszolgáltatás</t>
  </si>
  <si>
    <t>2. prioritás keretösszege (Mrd Ft)</t>
  </si>
  <si>
    <t>3. prioritás keretösszege (Mrd Ft)</t>
  </si>
  <si>
    <t>Óvodai fejlesztés</t>
  </si>
  <si>
    <t>Felhívás</t>
  </si>
  <si>
    <t>Tervezési tábla</t>
  </si>
  <si>
    <t>Ebből: Zöld infrastruktúra fejlesztése</t>
  </si>
  <si>
    <t>1. prioritás keretösszege 
(Mrd Ft)</t>
  </si>
  <si>
    <t>Megyei keretösszeg összesen (Mrd Ft):</t>
  </si>
  <si>
    <t>Felhívás/Tématerület forráskerete (MrdFt)</t>
  </si>
  <si>
    <t>Felhívás/Tématerület aránya intézkedésen belül (%)</t>
  </si>
  <si>
    <t>megye</t>
  </si>
  <si>
    <t xml:space="preserve">Megye: </t>
  </si>
  <si>
    <t>1.2.3 Belterületi utak fejlesztése</t>
  </si>
  <si>
    <t>1.1.2 4 és 5 számjegyű utak fejlesztése</t>
  </si>
  <si>
    <t>Forrásfelhasználási mód I. (Fenntartható Városfejlesztés) keretösszege (MrdFt)</t>
  </si>
  <si>
    <t>3.3.1 Gyermeknevelést támogató humán infrastruktúra fejlesztése</t>
  </si>
  <si>
    <t>3.3.2 Helyi egészségügyi és szociális infrastruktúra fejlesztése</t>
  </si>
  <si>
    <t xml:space="preserve"> Megyei ERFA összesen (Mrd Ft)</t>
  </si>
  <si>
    <t>Megyei ESZA összesen (Mrd Ft)</t>
  </si>
  <si>
    <t>3. PRIORITÁS: GONDOSKODÓ MEGYE</t>
  </si>
  <si>
    <t>1.3 Fenntartható városfejlesztés</t>
  </si>
  <si>
    <t>Bölcsődei fejlesztés</t>
  </si>
  <si>
    <t>3.3.3 Fenntartható városfejlesztés (bölcsőde, óvoda, köznevelés, egészségügyi alap- és szakrendelés, szoc. alapszolgáltatás)</t>
  </si>
  <si>
    <t>1.1.1 Helyi gazdaságfejlesztés</t>
  </si>
  <si>
    <t>1.2.2 Szociális célú városrehabilitáció (ERFA)</t>
  </si>
  <si>
    <t>1.3 Fenntartható városfejlesztés (1.3.1 és 1.3.2 konstrukciók összesen)</t>
  </si>
  <si>
    <t>2.1.1 Önkormányzati épületek energetikai korszerűsítése, energiaközösségek</t>
  </si>
  <si>
    <t>3.1.1 Megyei foglalkoztatási-gazdaságfejlesztési együttműködések</t>
  </si>
  <si>
    <t>3.1.2 Szociális célú várorehabilitáció</t>
  </si>
  <si>
    <t>3.1.3 Helyi humán fejlesztések</t>
  </si>
  <si>
    <t>2.1.2 Fenntartható városfejlesztés (energetika)</t>
  </si>
  <si>
    <t>Alapadattábla</t>
  </si>
  <si>
    <t xml:space="preserve">3.3 Helyi és térségi közszolgáltatások (ERFA)
</t>
  </si>
  <si>
    <t xml:space="preserve">3.2.1 Fenntartható városfejlesztés </t>
  </si>
  <si>
    <t>Zala megye</t>
  </si>
  <si>
    <t>Forrásfelhasználási mód I.  (Fenntartható városfejlesztés) keretösszege (MrdFt)</t>
  </si>
  <si>
    <t>Forrásfelhasználási mód (fejlesztési célterület - BKÜ) II. 
keretösszege (MrdFt)</t>
  </si>
  <si>
    <t>Forrásfelhasználási mód (fejlesztési célterület - 7000 fő lakosságszám alatti valamennyi település) III. 
keretösszege (MrdFt)</t>
  </si>
  <si>
    <t>Forrásfelhasználási mód (kiemelt kedvezményezett által koordinált fejlesztések) IV. 
keretösszege (MrdFt)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</si>
</sst>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F_t_-;\-* #,##0.00\ _F_t_-;_-* &quot;-&quot;??\ _F_t_-;_-@_-"/>
    <numFmt numFmtId="165" formatCode="#,##0.000,,,"/>
    <numFmt numFmtId="166" formatCode="0.0%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left" vertical="center" wrapText="1"/>
    </xf>
    <xf numFmtId="165" fontId="3" fillId="6" borderId="3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left" vertical="center" wrapText="1"/>
    </xf>
    <xf numFmtId="165" fontId="2" fillId="6" borderId="3" xfId="0" applyNumberFormat="1" applyFont="1" applyFill="1" applyBorder="1" applyAlignment="1">
      <alignment horizontal="lef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165" fontId="2" fillId="5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65" fontId="2" fillId="6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left" vertical="center" wrapText="1"/>
    </xf>
    <xf numFmtId="165" fontId="2" fillId="6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165" fontId="2" fillId="5" borderId="10" xfId="2" applyNumberFormat="1" applyFont="1" applyFill="1" applyBorder="1" applyAlignment="1">
      <alignment horizontal="center"/>
    </xf>
    <xf numFmtId="0" fontId="5" fillId="0" borderId="0" xfId="0" applyFont="1" applyFill="1"/>
    <xf numFmtId="165" fontId="2" fillId="5" borderId="3" xfId="2" applyNumberFormat="1" applyFont="1" applyFill="1" applyBorder="1" applyAlignment="1">
      <alignment horizontal="center"/>
    </xf>
    <xf numFmtId="165" fontId="2" fillId="5" borderId="3" xfId="2" applyNumberFormat="1" applyFont="1" applyFill="1" applyBorder="1" applyAlignment="1">
      <alignment horizontal="center" vertical="center" wrapText="1"/>
    </xf>
    <xf numFmtId="165" fontId="3" fillId="5" borderId="3" xfId="2" applyNumberFormat="1" applyFont="1" applyFill="1" applyBorder="1" applyAlignment="1">
      <alignment horizontal="center"/>
    </xf>
    <xf numFmtId="165" fontId="3" fillId="6" borderId="3" xfId="2" applyNumberFormat="1" applyFont="1" applyFill="1" applyBorder="1" applyAlignment="1">
      <alignment vertical="center" wrapText="1"/>
    </xf>
    <xf numFmtId="165" fontId="2" fillId="5" borderId="3" xfId="2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vertical="center" wrapText="1"/>
    </xf>
    <xf numFmtId="165" fontId="3" fillId="6" borderId="7" xfId="0" applyNumberFormat="1" applyFont="1" applyFill="1" applyBorder="1" applyAlignment="1">
      <alignment vertical="center" wrapText="1"/>
    </xf>
    <xf numFmtId="165" fontId="2" fillId="5" borderId="4" xfId="2" applyNumberFormat="1" applyFont="1" applyFill="1" applyBorder="1" applyAlignment="1">
      <alignment horizontal="center" vertical="center" wrapText="1"/>
    </xf>
    <xf numFmtId="165" fontId="2" fillId="5" borderId="13" xfId="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2" fontId="5" fillId="0" borderId="0" xfId="0" applyNumberFormat="1" applyFont="1" applyBorder="1" applyAlignment="1">
      <alignment horizontal="center" wrapText="1"/>
    </xf>
    <xf numFmtId="2" fontId="5" fillId="0" borderId="0" xfId="0" applyNumberFormat="1" applyFont="1" applyBorder="1" applyAlignment="1">
      <alignment horizontal="left" wrapText="1"/>
    </xf>
    <xf numFmtId="2" fontId="5" fillId="0" borderId="0" xfId="0" applyNumberFormat="1" applyFont="1"/>
    <xf numFmtId="165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left" wrapText="1"/>
    </xf>
    <xf numFmtId="2" fontId="3" fillId="5" borderId="0" xfId="0" applyNumberFormat="1" applyFont="1" applyFill="1" applyBorder="1" applyAlignment="1">
      <alignment horizontal="left" wrapText="1"/>
    </xf>
    <xf numFmtId="2" fontId="3" fillId="5" borderId="0" xfId="0" applyNumberFormat="1" applyFont="1" applyFill="1" applyBorder="1"/>
    <xf numFmtId="0" fontId="3" fillId="5" borderId="0" xfId="0" applyFont="1" applyFill="1" applyBorder="1"/>
    <xf numFmtId="165" fontId="2" fillId="5" borderId="0" xfId="1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2" fontId="3" fillId="5" borderId="0" xfId="0" applyNumberFormat="1" applyFont="1" applyFill="1"/>
    <xf numFmtId="0" fontId="3" fillId="5" borderId="0" xfId="0" applyFont="1" applyFill="1"/>
    <xf numFmtId="0" fontId="2" fillId="8" borderId="3" xfId="0" applyFont="1" applyFill="1" applyBorder="1" applyAlignment="1" applyProtection="1">
      <alignment horizontal="center" vertical="center" wrapText="1"/>
      <protection hidden="1"/>
    </xf>
    <xf numFmtId="0" fontId="2" fillId="8" borderId="3" xfId="0" applyFont="1" applyFill="1" applyBorder="1" applyAlignment="1" applyProtection="1">
      <alignment horizontal="center" vertical="center"/>
      <protection hidden="1"/>
    </xf>
    <xf numFmtId="165" fontId="2" fillId="8" borderId="3" xfId="1" applyNumberFormat="1" applyFont="1" applyFill="1" applyBorder="1" applyAlignment="1" applyProtection="1">
      <alignment horizontal="center" vertical="center"/>
      <protection hidden="1"/>
    </xf>
    <xf numFmtId="0" fontId="2" fillId="5" borderId="8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165" fontId="2" fillId="8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8" borderId="3" xfId="0" applyNumberFormat="1" applyFont="1" applyFill="1" applyBorder="1" applyAlignment="1" applyProtection="1">
      <alignment horizontal="center" vertical="center"/>
      <protection hidden="1"/>
    </xf>
    <xf numFmtId="166" fontId="2" fillId="4" borderId="3" xfId="2" applyNumberFormat="1" applyFont="1" applyFill="1" applyBorder="1" applyAlignment="1">
      <alignment horizontal="center" vertical="center" wrapText="1"/>
    </xf>
    <xf numFmtId="166" fontId="2" fillId="4" borderId="10" xfId="2" applyNumberFormat="1" applyFont="1" applyFill="1" applyBorder="1" applyAlignment="1">
      <alignment horizontal="center" vertical="center" wrapText="1"/>
    </xf>
    <xf numFmtId="166" fontId="2" fillId="6" borderId="3" xfId="2" applyNumberFormat="1" applyFont="1" applyFill="1" applyBorder="1" applyAlignment="1">
      <alignment horizontal="center" vertical="center" wrapText="1"/>
    </xf>
    <xf numFmtId="166" fontId="3" fillId="6" borderId="3" xfId="2" applyNumberFormat="1" applyFont="1" applyFill="1" applyBorder="1" applyAlignment="1">
      <alignment horizontal="center" vertical="center" wrapText="1"/>
    </xf>
    <xf numFmtId="166" fontId="3" fillId="6" borderId="7" xfId="0" applyNumberFormat="1" applyFont="1" applyFill="1" applyBorder="1" applyAlignment="1">
      <alignment vertical="center" wrapText="1"/>
    </xf>
    <xf numFmtId="166" fontId="2" fillId="6" borderId="4" xfId="2" applyNumberFormat="1" applyFont="1" applyFill="1" applyBorder="1" applyAlignment="1">
      <alignment horizontal="center" vertical="center" wrapText="1"/>
    </xf>
    <xf numFmtId="166" fontId="2" fillId="6" borderId="7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165" fontId="2" fillId="2" borderId="3" xfId="1" applyNumberFormat="1" applyFont="1" applyFill="1" applyBorder="1" applyAlignment="1">
      <alignment horizontal="center" vertical="center"/>
    </xf>
    <xf numFmtId="165" fontId="3" fillId="5" borderId="7" xfId="2" applyNumberFormat="1" applyFont="1" applyFill="1" applyBorder="1" applyAlignment="1" applyProtection="1">
      <alignment horizontal="center" vertical="center" wrapText="1"/>
      <protection locked="0"/>
    </xf>
    <xf numFmtId="165" fontId="3" fillId="5" borderId="3" xfId="2" applyNumberFormat="1" applyFont="1" applyFill="1" applyBorder="1" applyAlignment="1" applyProtection="1">
      <alignment horizontal="center" vertical="center" wrapText="1"/>
      <protection locked="0"/>
    </xf>
    <xf numFmtId="2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3" xfId="2" applyNumberFormat="1" applyFont="1" applyFill="1" applyBorder="1" applyAlignment="1">
      <alignment horizontal="center" vertical="center"/>
    </xf>
    <xf numFmtId="0" fontId="5" fillId="5" borderId="0" xfId="0" applyFont="1" applyFill="1"/>
    <xf numFmtId="0" fontId="6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5" fillId="5" borderId="0" xfId="0" applyFont="1" applyFill="1" applyBorder="1" applyAlignment="1">
      <alignment horizontal="center" vertical="center"/>
    </xf>
    <xf numFmtId="2" fontId="5" fillId="5" borderId="0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left" wrapText="1"/>
    </xf>
    <xf numFmtId="2" fontId="5" fillId="5" borderId="0" xfId="0" applyNumberFormat="1" applyFont="1" applyFill="1" applyBorder="1" applyAlignment="1">
      <alignment horizontal="center" wrapText="1"/>
    </xf>
    <xf numFmtId="2" fontId="5" fillId="5" borderId="0" xfId="0" applyNumberFormat="1" applyFont="1" applyFill="1" applyBorder="1" applyAlignment="1">
      <alignment horizontal="left" wrapText="1"/>
    </xf>
    <xf numFmtId="2" fontId="5" fillId="5" borderId="0" xfId="0" applyNumberFormat="1" applyFont="1" applyFill="1"/>
    <xf numFmtId="2" fontId="5" fillId="5" borderId="0" xfId="0" applyNumberFormat="1" applyFont="1" applyFill="1" applyBorder="1" applyAlignment="1">
      <alignment horizontal="left" vertical="top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center" vertical="center" wrapText="1"/>
    </xf>
    <xf numFmtId="165" fontId="3" fillId="6" borderId="3" xfId="2" applyNumberFormat="1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5" borderId="27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left" vertical="center" wrapText="1"/>
    </xf>
    <xf numFmtId="2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3" xfId="0" applyNumberFormat="1" applyFont="1" applyFill="1" applyBorder="1" applyAlignment="1">
      <alignment horizontal="center" vertical="center" wrapText="1"/>
    </xf>
    <xf numFmtId="165" fontId="7" fillId="5" borderId="3" xfId="2" applyNumberFormat="1" applyFont="1" applyFill="1" applyBorder="1" applyAlignment="1">
      <alignment horizontal="center"/>
    </xf>
    <xf numFmtId="166" fontId="2" fillId="4" borderId="3" xfId="2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center" vertical="center" wrapText="1"/>
    </xf>
    <xf numFmtId="165" fontId="3" fillId="0" borderId="3" xfId="2" applyNumberFormat="1" applyFont="1" applyFill="1" applyBorder="1" applyAlignment="1" applyProtection="1">
      <alignment horizontal="center" vertical="center" wrapText="1"/>
      <protection locked="0"/>
    </xf>
    <xf numFmtId="165" fontId="2" fillId="0" borderId="3" xfId="2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>
      <alignment horizontal="left" vertical="center" wrapText="1"/>
    </xf>
    <xf numFmtId="165" fontId="2" fillId="5" borderId="4" xfId="2" applyNumberFormat="1" applyFont="1" applyFill="1" applyBorder="1" applyAlignment="1">
      <alignment horizontal="center"/>
    </xf>
    <xf numFmtId="2" fontId="5" fillId="5" borderId="0" xfId="0" applyNumberFormat="1" applyFont="1" applyFill="1" applyBorder="1"/>
    <xf numFmtId="0" fontId="5" fillId="5" borderId="0" xfId="0" applyFont="1" applyFill="1" applyBorder="1"/>
    <xf numFmtId="165" fontId="6" fillId="8" borderId="3" xfId="0" applyNumberFormat="1" applyFont="1" applyFill="1" applyBorder="1" applyAlignment="1">
      <alignment horizontal="center" vertical="center" wrapText="1"/>
    </xf>
    <xf numFmtId="165" fontId="2" fillId="8" borderId="3" xfId="0" applyNumberFormat="1" applyFont="1" applyFill="1" applyBorder="1" applyAlignment="1">
      <alignment horizontal="center" vertical="center" wrapText="1"/>
    </xf>
    <xf numFmtId="165" fontId="2" fillId="6" borderId="4" xfId="2" applyNumberFormat="1" applyFont="1" applyFill="1" applyBorder="1" applyAlignment="1">
      <alignment horizontal="center" vertical="center" wrapText="1"/>
    </xf>
    <xf numFmtId="165" fontId="2" fillId="0" borderId="4" xfId="2" applyNumberFormat="1" applyFont="1" applyFill="1" applyBorder="1" applyAlignment="1">
      <alignment horizontal="center" vertical="center" wrapText="1"/>
    </xf>
    <xf numFmtId="165" fontId="3" fillId="6" borderId="4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vertical="center" wrapText="1"/>
    </xf>
    <xf numFmtId="0" fontId="5" fillId="7" borderId="0" xfId="0" applyFont="1" applyFill="1" applyBorder="1" applyAlignment="1">
      <alignment vertical="center" wrapText="1"/>
    </xf>
    <xf numFmtId="0" fontId="5" fillId="7" borderId="24" xfId="0" applyFont="1" applyFill="1" applyBorder="1" applyAlignment="1">
      <alignment vertical="center" wrapText="1"/>
    </xf>
    <xf numFmtId="0" fontId="5" fillId="7" borderId="11" xfId="0" applyFont="1" applyFill="1" applyBorder="1" applyAlignment="1">
      <alignment vertical="center" wrapText="1"/>
    </xf>
    <xf numFmtId="0" fontId="5" fillId="7" borderId="21" xfId="0" applyFont="1" applyFill="1" applyBorder="1" applyAlignment="1">
      <alignment vertical="center" wrapText="1"/>
    </xf>
    <xf numFmtId="0" fontId="5" fillId="7" borderId="22" xfId="0" applyFont="1" applyFill="1" applyBorder="1" applyAlignment="1">
      <alignment vertical="center" wrapText="1"/>
    </xf>
    <xf numFmtId="0" fontId="5" fillId="5" borderId="19" xfId="0" applyFont="1" applyFill="1" applyBorder="1" applyAlignment="1">
      <alignment vertical="center" wrapText="1"/>
    </xf>
    <xf numFmtId="0" fontId="5" fillId="5" borderId="20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left" vertical="center" wrapText="1"/>
    </xf>
    <xf numFmtId="166" fontId="2" fillId="4" borderId="4" xfId="2" applyNumberFormat="1" applyFont="1" applyFill="1" applyBorder="1" applyAlignment="1">
      <alignment horizontal="center" vertical="center" wrapText="1"/>
    </xf>
    <xf numFmtId="166" fontId="2" fillId="4" borderId="9" xfId="2" applyNumberFormat="1" applyFont="1" applyFill="1" applyBorder="1" applyAlignment="1">
      <alignment horizontal="center" vertical="center" wrapText="1"/>
    </xf>
    <xf numFmtId="166" fontId="2" fillId="4" borderId="10" xfId="2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6" fontId="2" fillId="4" borderId="7" xfId="2" applyNumberFormat="1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3" borderId="9" xfId="0" applyNumberFormat="1" applyFont="1" applyFill="1" applyBorder="1" applyAlignment="1">
      <alignment horizontal="center" vertical="center" wrapText="1"/>
    </xf>
    <xf numFmtId="165" fontId="2" fillId="3" borderId="1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center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</cellXfs>
  <cellStyles count="3">
    <cellStyle name="Ezres" xfId="1" builtinId="3"/>
    <cellStyle name="Normál" xfId="0" builtinId="0"/>
    <cellStyle name="Százalék" xfId="2" builtinId="5"/>
  </cellStyles>
  <dxfs count="10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tabSelected="1" zoomScale="70" zoomScaleNormal="70" workbookViewId="0">
      <selection activeCell="B6" sqref="B6"/>
    </sheetView>
  </sheetViews>
  <sheetFormatPr defaultColWidth="0" defaultRowHeight="12" zeroHeight="1" x14ac:dyDescent="0.2"/>
  <cols>
    <col min="1" max="1" width="16.7109375" style="37" customWidth="1"/>
    <col min="2" max="2" width="16.28515625" style="38" customWidth="1"/>
    <col min="3" max="3" width="28.5703125" style="39" customWidth="1"/>
    <col min="4" max="4" width="19.42578125" style="40" customWidth="1"/>
    <col min="5" max="5" width="25.85546875" style="39" customWidth="1"/>
    <col min="6" max="6" width="46.7109375" style="39" customWidth="1"/>
    <col min="7" max="7" width="20.140625" style="41" customWidth="1"/>
    <col min="8" max="8" width="24.42578125" style="39" customWidth="1"/>
    <col min="9" max="9" width="24.42578125" style="41" customWidth="1"/>
    <col min="10" max="10" width="26.85546875" style="42" customWidth="1"/>
    <col min="11" max="12" width="27" style="42" customWidth="1"/>
    <col min="13" max="13" width="28.140625" style="23" customWidth="1"/>
    <col min="14" max="14" width="9.140625" style="78" customWidth="1"/>
    <col min="15" max="21" width="0" style="23" hidden="1" customWidth="1"/>
    <col min="22" max="16384" width="9.140625" style="23" hidden="1"/>
  </cols>
  <sheetData>
    <row r="1" spans="1:14" ht="27.75" customHeight="1" x14ac:dyDescent="0.2">
      <c r="A1" s="91" t="s">
        <v>33</v>
      </c>
      <c r="B1" s="92" t="s">
        <v>56</v>
      </c>
      <c r="C1" s="93"/>
      <c r="D1" s="94"/>
      <c r="E1" s="129"/>
      <c r="F1" s="129"/>
      <c r="G1" s="129"/>
      <c r="H1" s="129"/>
      <c r="I1" s="45"/>
      <c r="J1" s="45"/>
      <c r="K1" s="45"/>
      <c r="L1" s="95"/>
      <c r="M1" s="45"/>
    </row>
    <row r="2" spans="1:14" ht="23.25" customHeight="1" x14ac:dyDescent="0.2">
      <c r="A2" s="72" t="s">
        <v>29</v>
      </c>
      <c r="B2" s="73">
        <v>55952000000</v>
      </c>
      <c r="C2" s="51"/>
      <c r="D2" s="46"/>
      <c r="E2" s="46"/>
      <c r="F2" s="47"/>
      <c r="G2" s="48"/>
      <c r="H2" s="47"/>
      <c r="I2" s="48"/>
      <c r="J2" s="49"/>
      <c r="K2" s="49"/>
      <c r="L2" s="49"/>
      <c r="M2" s="50"/>
    </row>
    <row r="3" spans="1:14" ht="21.75" customHeight="1" x14ac:dyDescent="0.2">
      <c r="A3" s="59"/>
      <c r="B3" s="45"/>
      <c r="C3" s="51"/>
      <c r="D3" s="46"/>
      <c r="E3" s="46"/>
      <c r="F3" s="47"/>
      <c r="G3" s="48"/>
      <c r="H3" s="47"/>
      <c r="I3" s="48"/>
      <c r="J3" s="49"/>
      <c r="K3" s="49"/>
      <c r="L3" s="49"/>
      <c r="M3" s="50"/>
    </row>
    <row r="4" spans="1:14" ht="18" customHeight="1" x14ac:dyDescent="0.2">
      <c r="A4" s="133" t="s">
        <v>53</v>
      </c>
      <c r="B4" s="133"/>
      <c r="C4" s="51"/>
      <c r="D4" s="46"/>
      <c r="E4" s="46"/>
      <c r="F4" s="47"/>
      <c r="G4" s="48"/>
      <c r="H4" s="47"/>
      <c r="I4" s="48"/>
      <c r="J4" s="49"/>
      <c r="K4" s="49"/>
      <c r="L4" s="49"/>
      <c r="M4" s="50"/>
    </row>
    <row r="5" spans="1:14" ht="41.25" customHeight="1" x14ac:dyDescent="0.2">
      <c r="A5" s="56"/>
      <c r="B5" s="56" t="s">
        <v>28</v>
      </c>
      <c r="C5" s="56" t="s">
        <v>22</v>
      </c>
      <c r="D5" s="56" t="s">
        <v>23</v>
      </c>
      <c r="E5" s="56" t="s">
        <v>39</v>
      </c>
      <c r="F5" s="56" t="s">
        <v>40</v>
      </c>
      <c r="G5" s="57" t="s">
        <v>9</v>
      </c>
      <c r="H5" s="47"/>
      <c r="I5" s="48"/>
      <c r="J5" s="49"/>
      <c r="K5" s="49"/>
      <c r="L5" s="49"/>
      <c r="M5" s="50"/>
    </row>
    <row r="6" spans="1:14" ht="34.5" customHeight="1" x14ac:dyDescent="0.2">
      <c r="A6" s="56" t="s">
        <v>32</v>
      </c>
      <c r="B6" s="63">
        <v>36802000000</v>
      </c>
      <c r="C6" s="58">
        <v>4968000000</v>
      </c>
      <c r="D6" s="64">
        <v>14182000000</v>
      </c>
      <c r="E6" s="111">
        <v>46471000000</v>
      </c>
      <c r="F6" s="112">
        <v>9481000000</v>
      </c>
      <c r="G6" s="64">
        <v>55952000000</v>
      </c>
      <c r="H6" s="47"/>
      <c r="I6" s="48"/>
      <c r="J6" s="49"/>
      <c r="K6" s="49"/>
      <c r="L6" s="49"/>
      <c r="M6" s="50"/>
    </row>
    <row r="7" spans="1:14" ht="34.5" customHeight="1" x14ac:dyDescent="0.2">
      <c r="A7" s="47"/>
      <c r="B7" s="47"/>
      <c r="C7" s="47"/>
      <c r="D7" s="47"/>
      <c r="E7" s="47"/>
      <c r="F7" s="47"/>
      <c r="G7" s="48"/>
      <c r="H7" s="47"/>
      <c r="I7" s="48"/>
      <c r="J7" s="49"/>
      <c r="K7" s="49"/>
      <c r="L7" s="49"/>
      <c r="M7" s="50"/>
    </row>
    <row r="8" spans="1:14" ht="34.5" customHeight="1" x14ac:dyDescent="0.2">
      <c r="A8" s="134" t="s">
        <v>26</v>
      </c>
      <c r="B8" s="134"/>
      <c r="C8" s="52"/>
      <c r="D8" s="53"/>
      <c r="E8" s="53"/>
      <c r="F8" s="47"/>
      <c r="G8" s="48"/>
      <c r="H8" s="47"/>
      <c r="I8" s="48"/>
      <c r="J8" s="54"/>
      <c r="K8" s="54"/>
      <c r="L8" s="54"/>
      <c r="M8" s="55"/>
    </row>
    <row r="9" spans="1:14" s="24" customFormat="1" ht="59.25" customHeight="1" thickBot="1" x14ac:dyDescent="0.3">
      <c r="A9" s="1" t="s">
        <v>0</v>
      </c>
      <c r="B9" s="2" t="s">
        <v>1</v>
      </c>
      <c r="C9" s="3" t="s">
        <v>2</v>
      </c>
      <c r="D9" s="4" t="s">
        <v>3</v>
      </c>
      <c r="E9" s="3" t="s">
        <v>4</v>
      </c>
      <c r="F9" s="3" t="s">
        <v>25</v>
      </c>
      <c r="G9" s="4" t="s">
        <v>30</v>
      </c>
      <c r="H9" s="3" t="s">
        <v>31</v>
      </c>
      <c r="I9" s="96" t="s">
        <v>57</v>
      </c>
      <c r="J9" s="96" t="s">
        <v>58</v>
      </c>
      <c r="K9" s="76" t="s">
        <v>59</v>
      </c>
      <c r="L9" s="96" t="s">
        <v>60</v>
      </c>
      <c r="M9" s="3" t="s">
        <v>5</v>
      </c>
      <c r="N9" s="79"/>
    </row>
    <row r="10" spans="1:14" s="26" customFormat="1" ht="15" customHeight="1" x14ac:dyDescent="0.2">
      <c r="A10" s="145" t="s">
        <v>6</v>
      </c>
      <c r="B10" s="148">
        <f>+D10+D15+D23</f>
        <v>36801901734</v>
      </c>
      <c r="C10" s="135" t="s">
        <v>7</v>
      </c>
      <c r="D10" s="138">
        <f>+G13</f>
        <v>9224154000</v>
      </c>
      <c r="E10" s="141">
        <f>+D10/B10</f>
        <v>0.2506434060574137</v>
      </c>
      <c r="F10" s="5" t="s">
        <v>45</v>
      </c>
      <c r="G10" s="125">
        <v>0</v>
      </c>
      <c r="H10" s="66">
        <f>+G10/$D$10</f>
        <v>0</v>
      </c>
      <c r="I10" s="43"/>
      <c r="J10" s="74">
        <v>0</v>
      </c>
      <c r="K10" s="74">
        <v>0</v>
      </c>
      <c r="L10" s="74">
        <v>0</v>
      </c>
      <c r="M10" s="25">
        <f>SUM(I10:L10)</f>
        <v>0</v>
      </c>
      <c r="N10" s="78"/>
    </row>
    <row r="11" spans="1:14" s="26" customFormat="1" ht="15" customHeight="1" x14ac:dyDescent="0.2">
      <c r="A11" s="146"/>
      <c r="B11" s="149"/>
      <c r="C11" s="136"/>
      <c r="D11" s="139"/>
      <c r="E11" s="142"/>
      <c r="F11" s="6" t="s">
        <v>35</v>
      </c>
      <c r="G11" s="125">
        <v>6724154000</v>
      </c>
      <c r="H11" s="66">
        <f t="shared" ref="H11:H12" si="0">+G11/$D$10</f>
        <v>0.72897243476203888</v>
      </c>
      <c r="I11" s="44"/>
      <c r="J11" s="75">
        <v>0</v>
      </c>
      <c r="K11" s="75">
        <v>0</v>
      </c>
      <c r="L11" s="75">
        <v>6724154000</v>
      </c>
      <c r="M11" s="25">
        <f>SUM(I11:L11)</f>
        <v>6724154000</v>
      </c>
      <c r="N11" s="78"/>
    </row>
    <row r="12" spans="1:14" s="26" customFormat="1" ht="15" customHeight="1" x14ac:dyDescent="0.2">
      <c r="A12" s="146"/>
      <c r="B12" s="149"/>
      <c r="C12" s="136"/>
      <c r="D12" s="139"/>
      <c r="E12" s="142"/>
      <c r="F12" s="6" t="s">
        <v>8</v>
      </c>
      <c r="G12" s="125">
        <v>2500000000</v>
      </c>
      <c r="H12" s="66">
        <f t="shared" si="0"/>
        <v>0.27102756523796112</v>
      </c>
      <c r="I12" s="44"/>
      <c r="J12" s="75">
        <v>1500000000</v>
      </c>
      <c r="K12" s="75">
        <v>1000000000</v>
      </c>
      <c r="L12" s="75">
        <v>0</v>
      </c>
      <c r="M12" s="25">
        <f>SUM(I12:L12)</f>
        <v>2500000000</v>
      </c>
      <c r="N12" s="78"/>
    </row>
    <row r="13" spans="1:14" s="26" customFormat="1" ht="15" customHeight="1" x14ac:dyDescent="0.2">
      <c r="A13" s="146"/>
      <c r="B13" s="149"/>
      <c r="C13" s="137"/>
      <c r="D13" s="140"/>
      <c r="E13" s="142"/>
      <c r="F13" s="6" t="s">
        <v>9</v>
      </c>
      <c r="G13" s="7">
        <f>SUM(G10:G12)</f>
        <v>9224154000</v>
      </c>
      <c r="H13" s="67"/>
      <c r="I13" s="28">
        <f>SUM(I10:I12)</f>
        <v>0</v>
      </c>
      <c r="J13" s="28">
        <f t="shared" ref="J13:L13" si="1">SUM(J10:J12)</f>
        <v>1500000000</v>
      </c>
      <c r="K13" s="28">
        <f t="shared" si="1"/>
        <v>1000000000</v>
      </c>
      <c r="L13" s="28">
        <f t="shared" si="1"/>
        <v>6724154000</v>
      </c>
      <c r="M13" s="27">
        <f>SUM(I13:L13)</f>
        <v>9224154000</v>
      </c>
      <c r="N13" s="78"/>
    </row>
    <row r="14" spans="1:14" s="26" customFormat="1" ht="48" x14ac:dyDescent="0.2">
      <c r="A14" s="146"/>
      <c r="B14" s="149"/>
      <c r="C14" s="8"/>
      <c r="D14" s="9"/>
      <c r="E14" s="68"/>
      <c r="F14" s="10"/>
      <c r="G14" s="11"/>
      <c r="H14" s="67"/>
      <c r="I14" s="96" t="s">
        <v>57</v>
      </c>
      <c r="J14" s="96" t="s">
        <v>58</v>
      </c>
      <c r="K14" s="76" t="s">
        <v>59</v>
      </c>
      <c r="L14" s="96" t="s">
        <v>60</v>
      </c>
      <c r="M14" s="12" t="s">
        <v>5</v>
      </c>
      <c r="N14" s="78"/>
    </row>
    <row r="15" spans="1:14" s="26" customFormat="1" ht="15" customHeight="1" x14ac:dyDescent="0.2">
      <c r="A15" s="146"/>
      <c r="B15" s="149"/>
      <c r="C15" s="143" t="s">
        <v>10</v>
      </c>
      <c r="D15" s="144">
        <f>+G21</f>
        <v>5639500000</v>
      </c>
      <c r="E15" s="130">
        <f>+D15/B10</f>
        <v>0.15323936357315637</v>
      </c>
      <c r="F15" s="13" t="s">
        <v>11</v>
      </c>
      <c r="G15" s="125">
        <v>5000000000</v>
      </c>
      <c r="H15" s="99">
        <f>+G15/D15</f>
        <v>0.88660342228921007</v>
      </c>
      <c r="I15" s="106"/>
      <c r="J15" s="104">
        <v>0</v>
      </c>
      <c r="K15" s="104">
        <v>0</v>
      </c>
      <c r="L15" s="104">
        <v>5000000000</v>
      </c>
      <c r="M15" s="27">
        <f t="shared" ref="M15:M21" si="2">SUM(I15:L15)</f>
        <v>5000000000</v>
      </c>
      <c r="N15" s="78"/>
    </row>
    <row r="16" spans="1:14" s="26" customFormat="1" ht="15" customHeight="1" x14ac:dyDescent="0.2">
      <c r="A16" s="146"/>
      <c r="B16" s="149"/>
      <c r="C16" s="136"/>
      <c r="D16" s="139"/>
      <c r="E16" s="131"/>
      <c r="F16" s="15" t="s">
        <v>27</v>
      </c>
      <c r="G16" s="97">
        <v>0</v>
      </c>
      <c r="H16" s="68"/>
      <c r="I16" s="44"/>
      <c r="J16" s="104">
        <v>0</v>
      </c>
      <c r="K16" s="104">
        <v>0</v>
      </c>
      <c r="L16" s="104">
        <v>0</v>
      </c>
      <c r="M16" s="29">
        <f t="shared" si="2"/>
        <v>0</v>
      </c>
      <c r="N16" s="78"/>
    </row>
    <row r="17" spans="1:14" s="26" customFormat="1" ht="15" customHeight="1" x14ac:dyDescent="0.2">
      <c r="A17" s="146"/>
      <c r="B17" s="149"/>
      <c r="C17" s="136"/>
      <c r="D17" s="139"/>
      <c r="E17" s="131"/>
      <c r="F17" s="15" t="s">
        <v>17</v>
      </c>
      <c r="G17" s="97">
        <v>0</v>
      </c>
      <c r="H17" s="68"/>
      <c r="I17" s="44"/>
      <c r="J17" s="104">
        <v>0</v>
      </c>
      <c r="K17" s="104">
        <v>0</v>
      </c>
      <c r="L17" s="104">
        <v>0</v>
      </c>
      <c r="M17" s="29">
        <f t="shared" si="2"/>
        <v>0</v>
      </c>
      <c r="N17" s="78"/>
    </row>
    <row r="18" spans="1:14" s="26" customFormat="1" ht="15" customHeight="1" x14ac:dyDescent="0.2">
      <c r="A18" s="146"/>
      <c r="B18" s="149"/>
      <c r="C18" s="136"/>
      <c r="D18" s="139"/>
      <c r="E18" s="131"/>
      <c r="F18" s="15" t="s">
        <v>18</v>
      </c>
      <c r="G18" s="97">
        <v>5000000000</v>
      </c>
      <c r="H18" s="68"/>
      <c r="I18" s="44"/>
      <c r="J18" s="104">
        <v>0</v>
      </c>
      <c r="K18" s="104">
        <v>0</v>
      </c>
      <c r="L18" s="104">
        <v>5000000000</v>
      </c>
      <c r="M18" s="29">
        <f t="shared" si="2"/>
        <v>5000000000</v>
      </c>
      <c r="N18" s="78"/>
    </row>
    <row r="19" spans="1:14" s="26" customFormat="1" ht="15" customHeight="1" x14ac:dyDescent="0.2">
      <c r="A19" s="146"/>
      <c r="B19" s="149"/>
      <c r="C19" s="136"/>
      <c r="D19" s="139"/>
      <c r="E19" s="131"/>
      <c r="F19" s="6" t="s">
        <v>46</v>
      </c>
      <c r="G19" s="102">
        <v>0</v>
      </c>
      <c r="H19" s="103">
        <f>+G19/D15</f>
        <v>0</v>
      </c>
      <c r="I19" s="106"/>
      <c r="J19" s="104">
        <v>0</v>
      </c>
      <c r="K19" s="104">
        <v>0</v>
      </c>
      <c r="L19" s="104">
        <v>0</v>
      </c>
      <c r="M19" s="98">
        <f t="shared" si="2"/>
        <v>0</v>
      </c>
      <c r="N19" s="78"/>
    </row>
    <row r="20" spans="1:14" s="26" customFormat="1" ht="15" customHeight="1" x14ac:dyDescent="0.2">
      <c r="A20" s="146"/>
      <c r="B20" s="149"/>
      <c r="C20" s="136"/>
      <c r="D20" s="139"/>
      <c r="E20" s="131"/>
      <c r="F20" s="107" t="s">
        <v>34</v>
      </c>
      <c r="G20" s="125">
        <v>639500000</v>
      </c>
      <c r="H20" s="99">
        <f>+G20/D15</f>
        <v>0.11339657771078997</v>
      </c>
      <c r="I20" s="106"/>
      <c r="J20" s="104">
        <v>0</v>
      </c>
      <c r="K20" s="104">
        <v>639500000</v>
      </c>
      <c r="L20" s="104">
        <v>0</v>
      </c>
      <c r="M20" s="27">
        <f t="shared" si="2"/>
        <v>639500000</v>
      </c>
      <c r="N20" s="78"/>
    </row>
    <row r="21" spans="1:14" s="26" customFormat="1" ht="15" customHeight="1" x14ac:dyDescent="0.2">
      <c r="A21" s="146"/>
      <c r="B21" s="149"/>
      <c r="C21" s="137"/>
      <c r="D21" s="140"/>
      <c r="E21" s="132"/>
      <c r="F21" s="6" t="s">
        <v>12</v>
      </c>
      <c r="G21" s="7">
        <f>+G15+G19+G20</f>
        <v>5639500000</v>
      </c>
      <c r="H21" s="67"/>
      <c r="I21" s="105">
        <f>+I19+I15+I20</f>
        <v>0</v>
      </c>
      <c r="J21" s="105">
        <f t="shared" ref="J21:L21" si="3">+J19+J15+J20</f>
        <v>0</v>
      </c>
      <c r="K21" s="105">
        <f t="shared" si="3"/>
        <v>639500000</v>
      </c>
      <c r="L21" s="105">
        <f t="shared" si="3"/>
        <v>5000000000</v>
      </c>
      <c r="M21" s="27">
        <f t="shared" si="2"/>
        <v>5639500000</v>
      </c>
      <c r="N21" s="78"/>
    </row>
    <row r="22" spans="1:14" s="26" customFormat="1" ht="36" x14ac:dyDescent="0.2">
      <c r="A22" s="146"/>
      <c r="B22" s="149"/>
      <c r="C22" s="8"/>
      <c r="D22" s="9"/>
      <c r="E22" s="68"/>
      <c r="F22" s="10"/>
      <c r="G22" s="11"/>
      <c r="H22" s="67"/>
      <c r="I22" s="76" t="s">
        <v>36</v>
      </c>
      <c r="J22" s="16"/>
      <c r="K22" s="16"/>
      <c r="L22" s="16"/>
      <c r="M22" s="12" t="s">
        <v>5</v>
      </c>
      <c r="N22" s="78"/>
    </row>
    <row r="23" spans="1:14" s="26" customFormat="1" ht="39.75" customHeight="1" thickBot="1" x14ac:dyDescent="0.25">
      <c r="A23" s="147"/>
      <c r="B23" s="150"/>
      <c r="C23" s="17" t="s">
        <v>42</v>
      </c>
      <c r="D23" s="7">
        <f>+G23</f>
        <v>21938247734</v>
      </c>
      <c r="E23" s="65">
        <f>+D23/B10</f>
        <v>0.59611723036942987</v>
      </c>
      <c r="F23" s="18" t="s">
        <v>47</v>
      </c>
      <c r="G23" s="44">
        <v>21938247734</v>
      </c>
      <c r="H23" s="89">
        <f>+G23/B10</f>
        <v>0.59611723036942987</v>
      </c>
      <c r="I23" s="44">
        <v>21938247734</v>
      </c>
      <c r="J23" s="30"/>
      <c r="K23" s="90"/>
      <c r="L23" s="90"/>
      <c r="M23" s="77">
        <f>+I23</f>
        <v>21938247734</v>
      </c>
      <c r="N23" s="78"/>
    </row>
    <row r="24" spans="1:14" s="26" customFormat="1" ht="44.25" customHeight="1" x14ac:dyDescent="0.2">
      <c r="A24" s="153" t="s">
        <v>13</v>
      </c>
      <c r="B24" s="148">
        <f>+D25</f>
        <v>4968000000</v>
      </c>
      <c r="C24" s="19"/>
      <c r="D24" s="20"/>
      <c r="E24" s="71"/>
      <c r="F24" s="32"/>
      <c r="G24" s="33"/>
      <c r="H24" s="69"/>
      <c r="I24" s="96" t="s">
        <v>57</v>
      </c>
      <c r="J24" s="96" t="s">
        <v>58</v>
      </c>
      <c r="K24" s="76" t="s">
        <v>59</v>
      </c>
      <c r="L24" s="96" t="s">
        <v>60</v>
      </c>
      <c r="M24" s="12" t="s">
        <v>5</v>
      </c>
      <c r="N24" s="78"/>
    </row>
    <row r="25" spans="1:14" s="26" customFormat="1" ht="24" x14ac:dyDescent="0.2">
      <c r="A25" s="154"/>
      <c r="B25" s="149"/>
      <c r="C25" s="143" t="s">
        <v>14</v>
      </c>
      <c r="D25" s="144">
        <f>+G28</f>
        <v>4968000000</v>
      </c>
      <c r="E25" s="130">
        <f>+D25/B24</f>
        <v>1</v>
      </c>
      <c r="F25" s="6" t="s">
        <v>48</v>
      </c>
      <c r="G25" s="44">
        <v>2568000000</v>
      </c>
      <c r="H25" s="89">
        <f>+G25/D25</f>
        <v>0.51690821256038644</v>
      </c>
      <c r="I25" s="44"/>
      <c r="J25" s="75">
        <v>0</v>
      </c>
      <c r="K25" s="75">
        <v>2568000000</v>
      </c>
      <c r="L25" s="75">
        <v>0</v>
      </c>
      <c r="M25" s="77">
        <f>SUM(I25:L25)</f>
        <v>2568000000</v>
      </c>
      <c r="N25" s="78"/>
    </row>
    <row r="26" spans="1:14" s="26" customFormat="1" ht="36" x14ac:dyDescent="0.2">
      <c r="A26" s="154"/>
      <c r="B26" s="149"/>
      <c r="C26" s="136"/>
      <c r="D26" s="139"/>
      <c r="E26" s="131"/>
      <c r="F26" s="8"/>
      <c r="G26" s="9"/>
      <c r="H26" s="68"/>
      <c r="I26" s="96" t="s">
        <v>36</v>
      </c>
      <c r="J26" s="16"/>
      <c r="K26" s="16"/>
      <c r="L26" s="16"/>
      <c r="M26" s="12" t="s">
        <v>5</v>
      </c>
      <c r="N26" s="78"/>
    </row>
    <row r="27" spans="1:14" s="26" customFormat="1" x14ac:dyDescent="0.2">
      <c r="A27" s="154"/>
      <c r="B27" s="149"/>
      <c r="C27" s="136"/>
      <c r="D27" s="139"/>
      <c r="E27" s="131"/>
      <c r="F27" s="6" t="s">
        <v>52</v>
      </c>
      <c r="G27" s="44">
        <v>2400000000</v>
      </c>
      <c r="H27" s="89">
        <f>+G27/B24</f>
        <v>0.48309178743961351</v>
      </c>
      <c r="I27" s="44">
        <v>2400000000</v>
      </c>
      <c r="J27" s="90"/>
      <c r="K27" s="90"/>
      <c r="L27" s="90"/>
      <c r="M27" s="77">
        <f>+I27</f>
        <v>2400000000</v>
      </c>
      <c r="N27" s="78"/>
    </row>
    <row r="28" spans="1:14" s="26" customFormat="1" ht="12.75" thickBot="1" x14ac:dyDescent="0.25">
      <c r="A28" s="155"/>
      <c r="B28" s="149"/>
      <c r="C28" s="136"/>
      <c r="D28" s="139"/>
      <c r="E28" s="131"/>
      <c r="F28" s="22" t="s">
        <v>9</v>
      </c>
      <c r="G28" s="88">
        <f>+G25+G27</f>
        <v>4968000000</v>
      </c>
      <c r="H28" s="70"/>
      <c r="I28" s="34">
        <f>+I27+I25</f>
        <v>2400000000</v>
      </c>
      <c r="J28" s="114">
        <f>+J25</f>
        <v>0</v>
      </c>
      <c r="K28" s="114">
        <f t="shared" ref="K28:L28" si="4">+K25</f>
        <v>2568000000</v>
      </c>
      <c r="L28" s="114">
        <f t="shared" si="4"/>
        <v>0</v>
      </c>
      <c r="M28" s="35">
        <f>+M27+M25</f>
        <v>4968000000</v>
      </c>
      <c r="N28" s="78"/>
    </row>
    <row r="29" spans="1:14" s="26" customFormat="1" ht="46.5" customHeight="1" x14ac:dyDescent="0.2">
      <c r="A29" s="156" t="s">
        <v>41</v>
      </c>
      <c r="B29" s="159">
        <f>+D30+D35+D37</f>
        <v>14182252266</v>
      </c>
      <c r="C29" s="10"/>
      <c r="D29" s="16"/>
      <c r="E29" s="67"/>
      <c r="F29" s="10"/>
      <c r="G29" s="11"/>
      <c r="H29" s="67"/>
      <c r="I29" s="96" t="s">
        <v>57</v>
      </c>
      <c r="J29" s="96" t="s">
        <v>58</v>
      </c>
      <c r="K29" s="76" t="s">
        <v>59</v>
      </c>
      <c r="L29" s="96" t="s">
        <v>60</v>
      </c>
      <c r="M29" s="12" t="s">
        <v>5</v>
      </c>
      <c r="N29" s="78"/>
    </row>
    <row r="30" spans="1:14" s="26" customFormat="1" ht="28.5" customHeight="1" x14ac:dyDescent="0.2">
      <c r="A30" s="157"/>
      <c r="B30" s="149"/>
      <c r="C30" s="151" t="s">
        <v>15</v>
      </c>
      <c r="D30" s="152">
        <f>+G33</f>
        <v>8581000000</v>
      </c>
      <c r="E30" s="142">
        <f>+D30/B29</f>
        <v>0.60505199308658242</v>
      </c>
      <c r="F30" s="6" t="s">
        <v>49</v>
      </c>
      <c r="G30" s="44">
        <v>5000000000</v>
      </c>
      <c r="H30" s="89">
        <f>+G30/D30</f>
        <v>0.58268267101736393</v>
      </c>
      <c r="I30" s="44"/>
      <c r="J30" s="75">
        <v>0</v>
      </c>
      <c r="K30" s="75">
        <v>0</v>
      </c>
      <c r="L30" s="75">
        <v>5000000000</v>
      </c>
      <c r="M30" s="27">
        <f>SUM(I30:L30)</f>
        <v>5000000000</v>
      </c>
      <c r="N30" s="78"/>
    </row>
    <row r="31" spans="1:14" s="26" customFormat="1" x14ac:dyDescent="0.2">
      <c r="A31" s="157"/>
      <c r="B31" s="149"/>
      <c r="C31" s="151"/>
      <c r="D31" s="152"/>
      <c r="E31" s="142"/>
      <c r="F31" s="6" t="s">
        <v>50</v>
      </c>
      <c r="G31" s="44">
        <v>0</v>
      </c>
      <c r="H31" s="103">
        <f>+G31/D30</f>
        <v>0</v>
      </c>
      <c r="I31" s="44"/>
      <c r="J31" s="75">
        <v>0</v>
      </c>
      <c r="K31" s="75">
        <v>0</v>
      </c>
      <c r="L31" s="75">
        <v>0</v>
      </c>
      <c r="M31" s="27">
        <f>SUM(I31:L31)</f>
        <v>0</v>
      </c>
      <c r="N31" s="78"/>
    </row>
    <row r="32" spans="1:14" s="26" customFormat="1" ht="26.25" customHeight="1" x14ac:dyDescent="0.2">
      <c r="A32" s="157"/>
      <c r="B32" s="149"/>
      <c r="C32" s="151"/>
      <c r="D32" s="152"/>
      <c r="E32" s="142"/>
      <c r="F32" s="6" t="s">
        <v>51</v>
      </c>
      <c r="G32" s="44">
        <v>3581000000</v>
      </c>
      <c r="H32" s="89">
        <f>+G32/D30</f>
        <v>0.41731732898263607</v>
      </c>
      <c r="I32" s="44"/>
      <c r="J32" s="75">
        <v>0</v>
      </c>
      <c r="K32" s="75">
        <v>3581000000</v>
      </c>
      <c r="L32" s="75">
        <v>0</v>
      </c>
      <c r="M32" s="27">
        <f>SUM(I32:L32)</f>
        <v>3581000000</v>
      </c>
      <c r="N32" s="78"/>
    </row>
    <row r="33" spans="1:14" s="26" customFormat="1" ht="17.25" customHeight="1" x14ac:dyDescent="0.2">
      <c r="A33" s="157"/>
      <c r="B33" s="149"/>
      <c r="C33" s="151"/>
      <c r="D33" s="152"/>
      <c r="E33" s="142"/>
      <c r="F33" s="6" t="s">
        <v>9</v>
      </c>
      <c r="G33" s="100">
        <f>+G30+G31+G32</f>
        <v>8581000000</v>
      </c>
      <c r="H33" s="67"/>
      <c r="I33" s="28">
        <f>SUM(I30:I32)</f>
        <v>0</v>
      </c>
      <c r="J33" s="28">
        <f t="shared" ref="J33:L33" si="5">SUM(J30:J32)</f>
        <v>0</v>
      </c>
      <c r="K33" s="28">
        <f t="shared" si="5"/>
        <v>3581000000</v>
      </c>
      <c r="L33" s="28">
        <f t="shared" si="5"/>
        <v>5000000000</v>
      </c>
      <c r="M33" s="27">
        <f>SUM(I33:L33)</f>
        <v>8581000000</v>
      </c>
      <c r="N33" s="78"/>
    </row>
    <row r="34" spans="1:14" s="26" customFormat="1" ht="50.25" customHeight="1" x14ac:dyDescent="0.2">
      <c r="A34" s="157"/>
      <c r="B34" s="149"/>
      <c r="C34" s="21"/>
      <c r="D34" s="9"/>
      <c r="E34" s="68"/>
      <c r="F34" s="10"/>
      <c r="G34" s="16"/>
      <c r="H34" s="67"/>
      <c r="I34" s="96" t="s">
        <v>36</v>
      </c>
      <c r="J34" s="16"/>
      <c r="K34" s="16"/>
      <c r="L34" s="16"/>
      <c r="M34" s="12" t="s">
        <v>5</v>
      </c>
      <c r="N34" s="78"/>
    </row>
    <row r="35" spans="1:14" s="36" customFormat="1" ht="41.25" customHeight="1" x14ac:dyDescent="0.25">
      <c r="A35" s="157"/>
      <c r="B35" s="149"/>
      <c r="C35" s="116" t="s">
        <v>16</v>
      </c>
      <c r="D35" s="7">
        <f>+G35</f>
        <v>900000000</v>
      </c>
      <c r="E35" s="65">
        <f>+D35/B29</f>
        <v>6.345959605849251E-2</v>
      </c>
      <c r="F35" s="18" t="s">
        <v>55</v>
      </c>
      <c r="G35" s="44">
        <v>900000000</v>
      </c>
      <c r="H35" s="89">
        <f>+G35/B29</f>
        <v>6.345959605849251E-2</v>
      </c>
      <c r="I35" s="44">
        <v>900000000</v>
      </c>
      <c r="J35" s="30"/>
      <c r="K35" s="30"/>
      <c r="L35" s="30"/>
      <c r="M35" s="31">
        <f>+I35</f>
        <v>900000000</v>
      </c>
      <c r="N35" s="80"/>
    </row>
    <row r="36" spans="1:14" s="26" customFormat="1" ht="48" x14ac:dyDescent="0.2">
      <c r="A36" s="157"/>
      <c r="B36" s="149"/>
      <c r="C36" s="8"/>
      <c r="D36" s="9"/>
      <c r="E36" s="68"/>
      <c r="F36" s="10"/>
      <c r="G36" s="11"/>
      <c r="H36" s="67"/>
      <c r="I36" s="96" t="s">
        <v>57</v>
      </c>
      <c r="J36" s="96" t="s">
        <v>58</v>
      </c>
      <c r="K36" s="76" t="s">
        <v>59</v>
      </c>
      <c r="L36" s="96" t="s">
        <v>60</v>
      </c>
      <c r="M36" s="12" t="s">
        <v>5</v>
      </c>
      <c r="N36" s="78"/>
    </row>
    <row r="37" spans="1:14" s="26" customFormat="1" ht="24" x14ac:dyDescent="0.2">
      <c r="A37" s="157"/>
      <c r="B37" s="149"/>
      <c r="C37" s="143" t="s">
        <v>54</v>
      </c>
      <c r="D37" s="144">
        <f>+G46</f>
        <v>4701252266</v>
      </c>
      <c r="E37" s="130">
        <f>+D37/B24</f>
        <v>0.94630681682769724</v>
      </c>
      <c r="F37" s="13" t="s">
        <v>37</v>
      </c>
      <c r="G37" s="102">
        <f>SUM(G38:G40)</f>
        <v>769750000</v>
      </c>
      <c r="H37" s="103">
        <f>+G37/D37</f>
        <v>0.16373297080161409</v>
      </c>
      <c r="I37" s="14">
        <f>SUM(I38:I40)</f>
        <v>0</v>
      </c>
      <c r="J37" s="14">
        <f t="shared" ref="J37:L37" si="6">SUM(J38:J40)</f>
        <v>0</v>
      </c>
      <c r="K37" s="14">
        <f t="shared" si="6"/>
        <v>769750000</v>
      </c>
      <c r="L37" s="14">
        <f t="shared" si="6"/>
        <v>0</v>
      </c>
      <c r="M37" s="27">
        <f t="shared" ref="M37:M43" si="7">SUM(I37:L37)</f>
        <v>769750000</v>
      </c>
      <c r="N37" s="78"/>
    </row>
    <row r="38" spans="1:14" s="26" customFormat="1" ht="15" customHeight="1" x14ac:dyDescent="0.2">
      <c r="A38" s="157"/>
      <c r="B38" s="149"/>
      <c r="C38" s="136"/>
      <c r="D38" s="139"/>
      <c r="E38" s="131"/>
      <c r="F38" s="15" t="s">
        <v>43</v>
      </c>
      <c r="G38" s="97">
        <v>100000000</v>
      </c>
      <c r="H38" s="68"/>
      <c r="I38" s="44"/>
      <c r="J38" s="75">
        <v>0</v>
      </c>
      <c r="K38" s="75">
        <v>100000000</v>
      </c>
      <c r="L38" s="75">
        <v>0</v>
      </c>
      <c r="M38" s="29">
        <f t="shared" si="7"/>
        <v>100000000</v>
      </c>
      <c r="N38" s="78"/>
    </row>
    <row r="39" spans="1:14" s="26" customFormat="1" ht="15" customHeight="1" x14ac:dyDescent="0.2">
      <c r="A39" s="157"/>
      <c r="B39" s="149"/>
      <c r="C39" s="136"/>
      <c r="D39" s="139"/>
      <c r="E39" s="131"/>
      <c r="F39" s="15" t="s">
        <v>24</v>
      </c>
      <c r="G39" s="97">
        <v>200000000</v>
      </c>
      <c r="H39" s="68"/>
      <c r="I39" s="44"/>
      <c r="J39" s="75">
        <v>0</v>
      </c>
      <c r="K39" s="75">
        <v>200000000</v>
      </c>
      <c r="L39" s="75">
        <v>0</v>
      </c>
      <c r="M39" s="29">
        <f t="shared" si="7"/>
        <v>200000000</v>
      </c>
      <c r="N39" s="78"/>
    </row>
    <row r="40" spans="1:14" s="26" customFormat="1" x14ac:dyDescent="0.2">
      <c r="A40" s="157"/>
      <c r="B40" s="149"/>
      <c r="C40" s="136"/>
      <c r="D40" s="139"/>
      <c r="E40" s="131"/>
      <c r="F40" s="15" t="s">
        <v>19</v>
      </c>
      <c r="G40" s="97">
        <v>469750000</v>
      </c>
      <c r="H40" s="68"/>
      <c r="I40" s="44"/>
      <c r="J40" s="75">
        <v>0</v>
      </c>
      <c r="K40" s="75">
        <v>469750000</v>
      </c>
      <c r="L40" s="75">
        <v>0</v>
      </c>
      <c r="M40" s="29">
        <f t="shared" si="7"/>
        <v>469750000</v>
      </c>
      <c r="N40" s="78"/>
    </row>
    <row r="41" spans="1:14" s="26" customFormat="1" x14ac:dyDescent="0.2">
      <c r="A41" s="157"/>
      <c r="B41" s="149"/>
      <c r="C41" s="136"/>
      <c r="D41" s="139"/>
      <c r="E41" s="131"/>
      <c r="F41" s="6" t="s">
        <v>38</v>
      </c>
      <c r="G41" s="102">
        <f>SUM(G42:G43)</f>
        <v>469750000</v>
      </c>
      <c r="H41" s="103">
        <f>+G41/D37</f>
        <v>9.9920185818847956E-2</v>
      </c>
      <c r="I41" s="28">
        <f>SUM(I42:I43)</f>
        <v>0</v>
      </c>
      <c r="J41" s="28">
        <f t="shared" ref="J41:L41" si="8">SUM(J42:J43)</f>
        <v>0</v>
      </c>
      <c r="K41" s="28">
        <f t="shared" si="8"/>
        <v>469750000</v>
      </c>
      <c r="L41" s="28">
        <f t="shared" si="8"/>
        <v>0</v>
      </c>
      <c r="M41" s="27">
        <f t="shared" si="7"/>
        <v>469750000</v>
      </c>
      <c r="N41" s="78"/>
    </row>
    <row r="42" spans="1:14" s="26" customFormat="1" x14ac:dyDescent="0.2">
      <c r="A42" s="157"/>
      <c r="B42" s="149"/>
      <c r="C42" s="136"/>
      <c r="D42" s="139"/>
      <c r="E42" s="131"/>
      <c r="F42" s="15" t="s">
        <v>20</v>
      </c>
      <c r="G42" s="97">
        <v>469750000</v>
      </c>
      <c r="H42" s="68"/>
      <c r="I42" s="44"/>
      <c r="J42" s="75">
        <v>0</v>
      </c>
      <c r="K42" s="75">
        <v>469750000</v>
      </c>
      <c r="L42" s="75">
        <v>0</v>
      </c>
      <c r="M42" s="29">
        <f t="shared" si="7"/>
        <v>469750000</v>
      </c>
      <c r="N42" s="78"/>
    </row>
    <row r="43" spans="1:14" s="26" customFormat="1" x14ac:dyDescent="0.2">
      <c r="A43" s="157"/>
      <c r="B43" s="149"/>
      <c r="C43" s="136"/>
      <c r="D43" s="139"/>
      <c r="E43" s="131"/>
      <c r="F43" s="15" t="s">
        <v>21</v>
      </c>
      <c r="G43" s="97">
        <v>0</v>
      </c>
      <c r="H43" s="68"/>
      <c r="I43" s="44"/>
      <c r="J43" s="75">
        <v>0</v>
      </c>
      <c r="K43" s="75">
        <v>0</v>
      </c>
      <c r="L43" s="75">
        <v>0</v>
      </c>
      <c r="M43" s="29">
        <f t="shared" si="7"/>
        <v>0</v>
      </c>
      <c r="N43" s="78"/>
    </row>
    <row r="44" spans="1:14" s="26" customFormat="1" ht="36" x14ac:dyDescent="0.2">
      <c r="A44" s="157"/>
      <c r="B44" s="149"/>
      <c r="C44" s="136"/>
      <c r="D44" s="139"/>
      <c r="E44" s="131"/>
      <c r="F44" s="8"/>
      <c r="G44" s="9"/>
      <c r="H44" s="68"/>
      <c r="I44" s="96" t="s">
        <v>36</v>
      </c>
      <c r="J44" s="115"/>
      <c r="K44" s="115"/>
      <c r="L44" s="115"/>
      <c r="M44" s="12" t="s">
        <v>5</v>
      </c>
      <c r="N44" s="78"/>
    </row>
    <row r="45" spans="1:14" s="26" customFormat="1" ht="36" x14ac:dyDescent="0.2">
      <c r="A45" s="157"/>
      <c r="B45" s="149"/>
      <c r="C45" s="136"/>
      <c r="D45" s="139"/>
      <c r="E45" s="131"/>
      <c r="F45" s="22" t="s">
        <v>44</v>
      </c>
      <c r="G45" s="126">
        <v>3461752266</v>
      </c>
      <c r="H45" s="101">
        <f>+G45/D37</f>
        <v>0.73634684337953793</v>
      </c>
      <c r="I45" s="34">
        <v>3461752266</v>
      </c>
      <c r="J45" s="113"/>
      <c r="K45" s="113"/>
      <c r="L45" s="113"/>
      <c r="M45" s="108">
        <f>+I45</f>
        <v>3461752266</v>
      </c>
      <c r="N45" s="78"/>
    </row>
    <row r="46" spans="1:14" s="78" customFormat="1" ht="10.5" customHeight="1" x14ac:dyDescent="0.2">
      <c r="A46" s="158"/>
      <c r="B46" s="160"/>
      <c r="C46" s="137"/>
      <c r="D46" s="140"/>
      <c r="E46" s="132"/>
      <c r="F46" s="13" t="s">
        <v>12</v>
      </c>
      <c r="G46" s="14">
        <f>+G45+G41+G37</f>
        <v>4701252266</v>
      </c>
      <c r="H46" s="67"/>
      <c r="I46" s="14">
        <f>+I37+I41+I45</f>
        <v>3461752266</v>
      </c>
      <c r="J46" s="14">
        <f t="shared" ref="J46:L46" si="9">+J37+J41</f>
        <v>0</v>
      </c>
      <c r="K46" s="14">
        <f t="shared" si="9"/>
        <v>1239500000</v>
      </c>
      <c r="L46" s="14">
        <f t="shared" si="9"/>
        <v>0</v>
      </c>
      <c r="M46" s="14">
        <f>+M37+M41+M45</f>
        <v>4701252266</v>
      </c>
    </row>
    <row r="47" spans="1:14" s="78" customFormat="1" ht="15" customHeight="1" x14ac:dyDescent="0.2">
      <c r="A47" s="81"/>
      <c r="B47" s="82"/>
      <c r="C47" s="83"/>
      <c r="D47" s="84"/>
      <c r="E47" s="83"/>
      <c r="F47" s="83"/>
      <c r="G47" s="85"/>
      <c r="H47" s="83"/>
      <c r="I47" s="87"/>
      <c r="J47" s="109"/>
      <c r="K47" s="109"/>
      <c r="L47" s="109"/>
      <c r="M47" s="110"/>
    </row>
    <row r="48" spans="1:14" s="78" customFormat="1" ht="0.75" customHeight="1" x14ac:dyDescent="0.2">
      <c r="A48" s="81"/>
      <c r="B48" s="82"/>
      <c r="C48" s="83"/>
      <c r="D48" s="84"/>
      <c r="E48" s="83"/>
      <c r="F48" s="83"/>
      <c r="G48" s="85"/>
      <c r="H48" s="83"/>
      <c r="I48" s="87"/>
      <c r="J48" s="109"/>
      <c r="K48" s="109"/>
      <c r="L48" s="109"/>
      <c r="M48" s="110"/>
    </row>
    <row r="49" spans="1:13" ht="27.75" customHeight="1" thickBot="1" x14ac:dyDescent="0.25">
      <c r="A49" s="60"/>
      <c r="B49" s="61"/>
      <c r="C49" s="61"/>
      <c r="D49" s="61"/>
      <c r="E49" s="61"/>
      <c r="F49" s="61"/>
      <c r="G49" s="61"/>
      <c r="H49" s="62"/>
      <c r="I49" s="87"/>
      <c r="J49" s="86"/>
      <c r="K49" s="86"/>
      <c r="L49" s="86"/>
      <c r="M49" s="78"/>
    </row>
    <row r="50" spans="1:13" s="78" customFormat="1" ht="12.75" thickBot="1" x14ac:dyDescent="0.25">
      <c r="A50" s="81"/>
      <c r="B50" s="82"/>
      <c r="C50" s="83"/>
      <c r="D50" s="84"/>
      <c r="E50" s="83"/>
      <c r="F50" s="83"/>
      <c r="G50" s="85"/>
      <c r="H50" s="83"/>
      <c r="I50" s="85"/>
      <c r="J50" s="86"/>
      <c r="K50" s="86"/>
      <c r="L50" s="86"/>
    </row>
    <row r="51" spans="1:13" s="78" customFormat="1" ht="151.5" customHeight="1" x14ac:dyDescent="0.2">
      <c r="A51" s="127"/>
      <c r="B51" s="128"/>
      <c r="C51" s="128"/>
      <c r="D51" s="128"/>
      <c r="E51" s="123"/>
      <c r="F51" s="123"/>
      <c r="G51" s="123"/>
      <c r="H51" s="124"/>
      <c r="I51" s="85"/>
      <c r="J51" s="86"/>
      <c r="K51" s="86"/>
      <c r="L51" s="86"/>
    </row>
    <row r="52" spans="1:13" ht="12" hidden="1" customHeight="1" x14ac:dyDescent="0.2">
      <c r="A52" s="117"/>
      <c r="B52" s="118"/>
      <c r="C52" s="118"/>
      <c r="D52" s="118"/>
      <c r="E52" s="118"/>
      <c r="F52" s="118"/>
      <c r="G52" s="118"/>
      <c r="H52" s="119"/>
    </row>
    <row r="53" spans="1:13" ht="12" hidden="1" customHeight="1" x14ac:dyDescent="0.2">
      <c r="A53" s="117"/>
      <c r="B53" s="118"/>
      <c r="C53" s="118"/>
      <c r="D53" s="118"/>
      <c r="E53" s="118"/>
      <c r="F53" s="118"/>
      <c r="G53" s="118"/>
      <c r="H53" s="119"/>
    </row>
    <row r="54" spans="1:13" ht="12" hidden="1" customHeight="1" x14ac:dyDescent="0.2">
      <c r="A54" s="117"/>
      <c r="B54" s="118"/>
      <c r="C54" s="118"/>
      <c r="D54" s="118"/>
      <c r="E54" s="118"/>
      <c r="F54" s="118"/>
      <c r="G54" s="118"/>
      <c r="H54" s="119"/>
    </row>
    <row r="55" spans="1:13" ht="12" hidden="1" customHeight="1" x14ac:dyDescent="0.2">
      <c r="A55" s="117"/>
      <c r="B55" s="118"/>
      <c r="C55" s="118"/>
      <c r="D55" s="118"/>
      <c r="E55" s="118"/>
      <c r="F55" s="118"/>
      <c r="G55" s="118"/>
      <c r="H55" s="119"/>
    </row>
    <row r="56" spans="1:13" ht="12" hidden="1" customHeight="1" x14ac:dyDescent="0.2">
      <c r="A56" s="117"/>
      <c r="B56" s="118"/>
      <c r="C56" s="118"/>
      <c r="D56" s="118"/>
      <c r="E56" s="118"/>
      <c r="F56" s="118"/>
      <c r="G56" s="118"/>
      <c r="H56" s="119"/>
    </row>
    <row r="57" spans="1:13" ht="12" hidden="1" customHeight="1" x14ac:dyDescent="0.2">
      <c r="A57" s="117"/>
      <c r="B57" s="118"/>
      <c r="C57" s="118"/>
      <c r="D57" s="118"/>
      <c r="E57" s="118"/>
      <c r="F57" s="118"/>
      <c r="G57" s="118"/>
      <c r="H57" s="119"/>
    </row>
    <row r="58" spans="1:13" ht="12" hidden="1" customHeight="1" x14ac:dyDescent="0.2">
      <c r="A58" s="117"/>
      <c r="B58" s="118"/>
      <c r="C58" s="118"/>
      <c r="D58" s="118"/>
      <c r="E58" s="118"/>
      <c r="F58" s="118"/>
      <c r="G58" s="118"/>
      <c r="H58" s="119"/>
    </row>
    <row r="59" spans="1:13" ht="12" hidden="1" customHeight="1" x14ac:dyDescent="0.2">
      <c r="A59" s="117"/>
      <c r="B59" s="118"/>
      <c r="C59" s="118"/>
      <c r="D59" s="118"/>
      <c r="E59" s="118"/>
      <c r="F59" s="118"/>
      <c r="G59" s="118"/>
      <c r="H59" s="119"/>
    </row>
    <row r="60" spans="1:13" ht="12" hidden="1" customHeight="1" x14ac:dyDescent="0.2">
      <c r="A60" s="117"/>
      <c r="B60" s="118"/>
      <c r="C60" s="118"/>
      <c r="D60" s="118"/>
      <c r="E60" s="118"/>
      <c r="F60" s="118"/>
      <c r="G60" s="118"/>
      <c r="H60" s="119"/>
    </row>
    <row r="61" spans="1:13" ht="31.5" hidden="1" customHeight="1" thickBot="1" x14ac:dyDescent="0.25">
      <c r="A61" s="120"/>
      <c r="B61" s="121"/>
      <c r="C61" s="121"/>
      <c r="D61" s="121"/>
      <c r="E61" s="121"/>
      <c r="F61" s="121"/>
      <c r="G61" s="121"/>
      <c r="H61" s="122"/>
    </row>
    <row r="62" spans="1:13" x14ac:dyDescent="0.2"/>
    <row r="63" spans="1:13" x14ac:dyDescent="0.2"/>
    <row r="64" spans="1:13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</sheetData>
  <sheetProtection insertColumns="0"/>
  <mergeCells count="26">
    <mergeCell ref="D25:D28"/>
    <mergeCell ref="C30:C33"/>
    <mergeCell ref="D30:D33"/>
    <mergeCell ref="E30:E33"/>
    <mergeCell ref="A24:A28"/>
    <mergeCell ref="B24:B28"/>
    <mergeCell ref="C25:C28"/>
    <mergeCell ref="A29:A46"/>
    <mergeCell ref="B29:B46"/>
    <mergeCell ref="D37:D46"/>
    <mergeCell ref="A51:D51"/>
    <mergeCell ref="E1:F1"/>
    <mergeCell ref="G1:H1"/>
    <mergeCell ref="E15:E21"/>
    <mergeCell ref="A4:B4"/>
    <mergeCell ref="A8:B8"/>
    <mergeCell ref="C10:C13"/>
    <mergeCell ref="D10:D13"/>
    <mergeCell ref="E10:E13"/>
    <mergeCell ref="C15:C21"/>
    <mergeCell ref="E25:E28"/>
    <mergeCell ref="D15:D21"/>
    <mergeCell ref="E37:E46"/>
    <mergeCell ref="C37:C46"/>
    <mergeCell ref="A10:A23"/>
    <mergeCell ref="B10:B23"/>
  </mergeCells>
  <conditionalFormatting sqref="H27">
    <cfRule type="cellIs" dxfId="103" priority="155" operator="equal">
      <formula>0.2</formula>
    </cfRule>
    <cfRule type="cellIs" dxfId="102" priority="156" operator="greaterThan">
      <formula>0.2</formula>
    </cfRule>
    <cfRule type="cellIs" dxfId="101" priority="190" operator="lessThan">
      <formula>0.2</formula>
    </cfRule>
  </conditionalFormatting>
  <conditionalFormatting sqref="M13">
    <cfRule type="cellIs" dxfId="100" priority="187" operator="greaterThan">
      <formula>$G$13</formula>
    </cfRule>
    <cfRule type="cellIs" dxfId="99" priority="188" operator="lessThan">
      <formula>$G$13</formula>
    </cfRule>
    <cfRule type="cellIs" dxfId="98" priority="189" operator="equal">
      <formula>$G$13</formula>
    </cfRule>
  </conditionalFormatting>
  <conditionalFormatting sqref="M21">
    <cfRule type="cellIs" dxfId="97" priority="184" operator="lessThan">
      <formula>$G$21</formula>
    </cfRule>
    <cfRule type="cellIs" dxfId="96" priority="185" operator="greaterThan">
      <formula>$G$21</formula>
    </cfRule>
    <cfRule type="cellIs" dxfId="95" priority="186" operator="equal">
      <formula>$G$21</formula>
    </cfRule>
  </conditionalFormatting>
  <conditionalFormatting sqref="M45">
    <cfRule type="cellIs" dxfId="94" priority="9" operator="equal">
      <formula>$G$45</formula>
    </cfRule>
    <cfRule type="cellIs" dxfId="93" priority="10" operator="lessThan">
      <formula>$G$45</formula>
    </cfRule>
    <cfRule type="cellIs" dxfId="92" priority="11" operator="greaterThan">
      <formula>$G$45</formula>
    </cfRule>
  </conditionalFormatting>
  <conditionalFormatting sqref="M23">
    <cfRule type="cellIs" dxfId="91" priority="177" operator="lessThan">
      <formula>$G$23</formula>
    </cfRule>
    <cfRule type="cellIs" dxfId="90" priority="178" operator="greaterThan">
      <formula>$G$23</formula>
    </cfRule>
    <cfRule type="cellIs" dxfId="89" priority="179" operator="equal">
      <formula>$G$23</formula>
    </cfRule>
  </conditionalFormatting>
  <conditionalFormatting sqref="M28">
    <cfRule type="cellIs" dxfId="88" priority="171" operator="lessThan">
      <formula>$G$28</formula>
    </cfRule>
    <cfRule type="cellIs" dxfId="87" priority="172" operator="greaterThan">
      <formula>$G$28</formula>
    </cfRule>
    <cfRule type="cellIs" dxfId="86" priority="173" operator="equal">
      <formula>$G$28</formula>
    </cfRule>
  </conditionalFormatting>
  <conditionalFormatting sqref="M33">
    <cfRule type="cellIs" dxfId="85" priority="168" operator="lessThan">
      <formula>$G$33</formula>
    </cfRule>
    <cfRule type="cellIs" dxfId="84" priority="169" operator="greaterThan">
      <formula>$G$33</formula>
    </cfRule>
    <cfRule type="cellIs" dxfId="83" priority="170" operator="equal">
      <formula>$G$33</formula>
    </cfRule>
  </conditionalFormatting>
  <conditionalFormatting sqref="M35">
    <cfRule type="cellIs" dxfId="82" priority="165" operator="lessThan">
      <formula>$G$35</formula>
    </cfRule>
    <cfRule type="cellIs" dxfId="81" priority="166" operator="greaterThan">
      <formula>$G$35</formula>
    </cfRule>
    <cfRule type="cellIs" dxfId="80" priority="167" operator="equal">
      <formula>$G$35</formula>
    </cfRule>
  </conditionalFormatting>
  <conditionalFormatting sqref="H23">
    <cfRule type="cellIs" dxfId="79" priority="157" operator="greaterThan">
      <formula>0.2</formula>
    </cfRule>
    <cfRule type="cellIs" dxfId="78" priority="159" operator="equal">
      <formula>0.2</formula>
    </cfRule>
    <cfRule type="cellIs" dxfId="77" priority="160" operator="lessThan">
      <formula>0.2</formula>
    </cfRule>
  </conditionalFormatting>
  <conditionalFormatting sqref="M10">
    <cfRule type="cellIs" dxfId="76" priority="149" operator="greaterThan">
      <formula>$G$10</formula>
    </cfRule>
    <cfRule type="cellIs" dxfId="75" priority="150" operator="lessThan">
      <formula>$G$10</formula>
    </cfRule>
    <cfRule type="cellIs" dxfId="74" priority="151" operator="equal">
      <formula>$G$10</formula>
    </cfRule>
  </conditionalFormatting>
  <conditionalFormatting sqref="M15">
    <cfRule type="cellIs" dxfId="73" priority="146" operator="equal">
      <formula>$G$15</formula>
    </cfRule>
    <cfRule type="cellIs" dxfId="72" priority="147" operator="lessThan">
      <formula>$G$15</formula>
    </cfRule>
    <cfRule type="cellIs" dxfId="71" priority="148" operator="greaterThan">
      <formula>$G$15</formula>
    </cfRule>
  </conditionalFormatting>
  <conditionalFormatting sqref="M27">
    <cfRule type="cellIs" dxfId="70" priority="137" operator="equal">
      <formula>$G$27</formula>
    </cfRule>
    <cfRule type="cellIs" dxfId="69" priority="138" operator="lessThan">
      <formula>$G$27</formula>
    </cfRule>
    <cfRule type="cellIs" dxfId="68" priority="139" operator="greaterThan">
      <formula>$G$27</formula>
    </cfRule>
  </conditionalFormatting>
  <conditionalFormatting sqref="M30">
    <cfRule type="cellIs" dxfId="67" priority="134" operator="equal">
      <formula>$G$30</formula>
    </cfRule>
    <cfRule type="cellIs" dxfId="66" priority="135" operator="lessThan">
      <formula>$G$30</formula>
    </cfRule>
    <cfRule type="cellIs" dxfId="65" priority="136" operator="greaterThan">
      <formula>$G$30</formula>
    </cfRule>
  </conditionalFormatting>
  <conditionalFormatting sqref="H35">
    <cfRule type="cellIs" dxfId="64" priority="131" operator="lessThan">
      <formula>0.15</formula>
    </cfRule>
    <cfRule type="cellIs" dxfId="63" priority="132" operator="equal">
      <formula>0.15</formula>
    </cfRule>
    <cfRule type="cellIs" dxfId="62" priority="133" operator="greaterThan">
      <formula>0.15</formula>
    </cfRule>
  </conditionalFormatting>
  <conditionalFormatting sqref="M11">
    <cfRule type="cellIs" dxfId="61" priority="124" operator="lessThan">
      <formula>$G$11</formula>
    </cfRule>
    <cfRule type="cellIs" dxfId="60" priority="125" operator="greaterThan">
      <formula>$G$11</formula>
    </cfRule>
    <cfRule type="cellIs" dxfId="59" priority="126" operator="equal">
      <formula>$G$11</formula>
    </cfRule>
  </conditionalFormatting>
  <conditionalFormatting sqref="M12">
    <cfRule type="cellIs" dxfId="58" priority="121" operator="lessThan">
      <formula>$G$12</formula>
    </cfRule>
    <cfRule type="cellIs" dxfId="57" priority="122" operator="greaterThan">
      <formula>$G$12</formula>
    </cfRule>
    <cfRule type="cellIs" dxfId="56" priority="123" operator="equal">
      <formula>$G$12</formula>
    </cfRule>
  </conditionalFormatting>
  <conditionalFormatting sqref="M16">
    <cfRule type="cellIs" dxfId="55" priority="114" operator="lessThan">
      <formula>$G$16</formula>
    </cfRule>
    <cfRule type="cellIs" dxfId="54" priority="115" operator="greaterThan">
      <formula>$G$16</formula>
    </cfRule>
    <cfRule type="cellIs" dxfId="53" priority="116" operator="equal">
      <formula>$G$16</formula>
    </cfRule>
  </conditionalFormatting>
  <conditionalFormatting sqref="M17">
    <cfRule type="cellIs" dxfId="52" priority="111" operator="lessThan">
      <formula>$G$17</formula>
    </cfRule>
    <cfRule type="cellIs" dxfId="51" priority="112" operator="greaterThan">
      <formula>$G$17</formula>
    </cfRule>
    <cfRule type="cellIs" dxfId="50" priority="113" operator="equal">
      <formula>$G$17</formula>
    </cfRule>
  </conditionalFormatting>
  <conditionalFormatting sqref="M18">
    <cfRule type="cellIs" dxfId="49" priority="108" operator="lessThan">
      <formula>$G$18</formula>
    </cfRule>
    <cfRule type="cellIs" dxfId="48" priority="109" operator="greaterThan">
      <formula>$G$18</formula>
    </cfRule>
    <cfRule type="cellIs" dxfId="47" priority="110" operator="equal">
      <formula>$G$18</formula>
    </cfRule>
  </conditionalFormatting>
  <conditionalFormatting sqref="M32">
    <cfRule type="cellIs" dxfId="46" priority="81" operator="lessThan">
      <formula>$G$32</formula>
    </cfRule>
    <cfRule type="cellIs" dxfId="45" priority="82" operator="greaterThan">
      <formula>$G$32</formula>
    </cfRule>
    <cfRule type="cellIs" dxfId="44" priority="83" operator="equal">
      <formula>$G$32</formula>
    </cfRule>
  </conditionalFormatting>
  <conditionalFormatting sqref="B6">
    <cfRule type="cellIs" dxfId="43" priority="74" operator="equal">
      <formula>$B$10</formula>
    </cfRule>
  </conditionalFormatting>
  <conditionalFormatting sqref="C6">
    <cfRule type="cellIs" dxfId="42" priority="73" operator="equal">
      <formula>$B$24</formula>
    </cfRule>
  </conditionalFormatting>
  <conditionalFormatting sqref="D6">
    <cfRule type="cellIs" dxfId="41" priority="72" operator="equal">
      <formula>$B$29</formula>
    </cfRule>
  </conditionalFormatting>
  <conditionalFormatting sqref="M19">
    <cfRule type="cellIs" dxfId="40" priority="105" operator="lessThan">
      <formula>$G$19</formula>
    </cfRule>
    <cfRule type="cellIs" dxfId="39" priority="106" operator="greaterThan">
      <formula>$G$19</formula>
    </cfRule>
    <cfRule type="cellIs" dxfId="38" priority="107" operator="equal">
      <formula>$G$19</formula>
    </cfRule>
  </conditionalFormatting>
  <conditionalFormatting sqref="M20">
    <cfRule type="cellIs" dxfId="37" priority="69" operator="lessThan">
      <formula>$G$20</formula>
    </cfRule>
    <cfRule type="cellIs" dxfId="36" priority="70" operator="greaterThan">
      <formula>$G$20</formula>
    </cfRule>
    <cfRule type="cellIs" dxfId="35" priority="71" operator="equal">
      <formula>$G$20</formula>
    </cfRule>
  </conditionalFormatting>
  <conditionalFormatting sqref="M25">
    <cfRule type="cellIs" dxfId="34" priority="60" operator="equal">
      <formula>$G$25</formula>
    </cfRule>
    <cfRule type="cellIs" dxfId="33" priority="61" operator="lessThan">
      <formula>$G$25</formula>
    </cfRule>
    <cfRule type="cellIs" dxfId="32" priority="62" operator="greaterThan">
      <formula>$G$25</formula>
    </cfRule>
  </conditionalFormatting>
  <conditionalFormatting sqref="M31">
    <cfRule type="cellIs" dxfId="31" priority="57" operator="equal">
      <formula>$G$31</formula>
    </cfRule>
    <cfRule type="cellIs" dxfId="30" priority="58" operator="lessThan">
      <formula>$G$31</formula>
    </cfRule>
    <cfRule type="cellIs" dxfId="29" priority="59" operator="greaterThan">
      <formula>$G$31</formula>
    </cfRule>
  </conditionalFormatting>
  <conditionalFormatting sqref="M37">
    <cfRule type="cellIs" dxfId="28" priority="30" operator="equal">
      <formula>$G$37</formula>
    </cfRule>
    <cfRule type="cellIs" dxfId="27" priority="31" operator="lessThan">
      <formula>$G$37</formula>
    </cfRule>
    <cfRule type="cellIs" dxfId="26" priority="32" operator="greaterThan">
      <formula>$G$37</formula>
    </cfRule>
  </conditionalFormatting>
  <conditionalFormatting sqref="M38">
    <cfRule type="cellIs" dxfId="25" priority="27" operator="equal">
      <formula>$G$38</formula>
    </cfRule>
    <cfRule type="cellIs" dxfId="24" priority="28" operator="lessThan">
      <formula>$G$38</formula>
    </cfRule>
    <cfRule type="cellIs" dxfId="23" priority="29" operator="greaterThan">
      <formula>$G$38</formula>
    </cfRule>
  </conditionalFormatting>
  <conditionalFormatting sqref="M39">
    <cfRule type="cellIs" dxfId="22" priority="24" operator="equal">
      <formula>$G$39</formula>
    </cfRule>
    <cfRule type="cellIs" dxfId="21" priority="25" operator="lessThan">
      <formula>$G$39</formula>
    </cfRule>
    <cfRule type="cellIs" dxfId="20" priority="26" operator="greaterThan">
      <formula>$G$39</formula>
    </cfRule>
  </conditionalFormatting>
  <conditionalFormatting sqref="M41">
    <cfRule type="cellIs" dxfId="19" priority="18" operator="equal">
      <formula>$G$41</formula>
    </cfRule>
    <cfRule type="cellIs" dxfId="18" priority="19" operator="lessThan">
      <formula>$G$41</formula>
    </cfRule>
    <cfRule type="cellIs" dxfId="17" priority="20" operator="greaterThan">
      <formula>$G$41</formula>
    </cfRule>
  </conditionalFormatting>
  <conditionalFormatting sqref="M42">
    <cfRule type="cellIs" dxfId="16" priority="15" operator="equal">
      <formula>$G$42</formula>
    </cfRule>
    <cfRule type="cellIs" dxfId="15" priority="16" operator="lessThan">
      <formula>$G$42</formula>
    </cfRule>
    <cfRule type="cellIs" dxfId="14" priority="17" operator="greaterThan">
      <formula>$G$42</formula>
    </cfRule>
  </conditionalFormatting>
  <conditionalFormatting sqref="M43">
    <cfRule type="cellIs" dxfId="13" priority="12" operator="equal">
      <formula>$G$43</formula>
    </cfRule>
    <cfRule type="cellIs" dxfId="12" priority="13" operator="lessThan">
      <formula>$G$43</formula>
    </cfRule>
    <cfRule type="cellIs" dxfId="11" priority="14" operator="greaterThan">
      <formula>$G$43</formula>
    </cfRule>
  </conditionalFormatting>
  <conditionalFormatting sqref="M40">
    <cfRule type="cellIs" dxfId="10" priority="21" operator="equal">
      <formula>$G$40</formula>
    </cfRule>
    <cfRule type="cellIs" dxfId="9" priority="22" operator="lessThan">
      <formula>$G$40</formula>
    </cfRule>
    <cfRule type="cellIs" dxfId="8" priority="23" operator="greaterThan">
      <formula>$G$40</formula>
    </cfRule>
  </conditionalFormatting>
  <conditionalFormatting sqref="G46">
    <cfRule type="cellIs" dxfId="7" priority="7" operator="lessThan">
      <formula>$G$46</formula>
    </cfRule>
    <cfRule type="cellIs" dxfId="6" priority="8" operator="greaterThan">
      <formula>$G$46</formula>
    </cfRule>
  </conditionalFormatting>
  <conditionalFormatting sqref="M46">
    <cfRule type="cellIs" dxfId="5" priority="4" operator="equal">
      <formula>$G$46</formula>
    </cfRule>
    <cfRule type="cellIs" dxfId="4" priority="5" operator="lessThan">
      <formula>$G$46</formula>
    </cfRule>
    <cfRule type="cellIs" dxfId="3" priority="6" operator="greaterThan">
      <formula>$G$46</formula>
    </cfRule>
  </conditionalFormatting>
  <conditionalFormatting sqref="E6">
    <cfRule type="cellIs" dxfId="2" priority="3" operator="equal">
      <formula>+$D$10+$D$15+$D$23+$D$25+$D$37</formula>
    </cfRule>
  </conditionalFormatting>
  <conditionalFormatting sqref="F6">
    <cfRule type="cellIs" dxfId="1" priority="2" operator="equal">
      <formula>+$D$30+$D$35</formula>
    </cfRule>
  </conditionalFormatting>
  <conditionalFormatting sqref="G6">
    <cfRule type="cellIs" dxfId="0" priority="1" operator="equal">
      <formula>$B$2</formula>
    </cfRule>
  </conditionalFormatting>
  <pageMargins left="0.70866141732283472" right="0.70866141732283472" top="0.74803149606299213" bottom="0.74803149606299213" header="0.31496062992125984" footer="0.31496062992125984"/>
  <pageSetup paperSize="8" scale="39" orientation="landscape" r:id="rId1"/>
  <headerFooter>
    <oddHeader>&amp;F</oddHeader>
    <oddFooter>&amp;P. oldal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4.1_forrasosszesito</vt:lpstr>
      <vt:lpstr>'4.1_forrasosszesito'!Nyomtatási_cím</vt:lpstr>
      <vt:lpstr>'4.1_forrasosszesito'!Nyomtatási_terület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Nagyváradi Tímea</dc:creator>
  <cp:lastModifiedBy>Porkoláb Judit</cp:lastModifiedBy>
  <cp:lastPrinted>2021-05-27T12:20:10Z</cp:lastPrinted>
  <dcterms:created xsi:type="dcterms:W3CDTF">2021-01-05T10:29:48Z</dcterms:created>
  <dcterms:modified xsi:type="dcterms:W3CDTF">2021-06-07T07:37:06Z</dcterms:modified>
</cp:coreProperties>
</file>